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45" windowWidth="12120" windowHeight="9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Host</author>
  </authors>
  <commentList>
    <comment ref="C7" authorId="0">
      <text>
        <r>
          <rPr>
            <b/>
            <sz val="12"/>
            <rFont val="Tahoma"/>
            <family val="2"/>
          </rPr>
          <t>předmětová vzdálenost</t>
        </r>
      </text>
    </comment>
    <comment ref="H8" authorId="0">
      <text>
        <r>
          <rPr>
            <b/>
            <sz val="12"/>
            <rFont val="Tahoma"/>
            <family val="2"/>
          </rPr>
          <t>ohnisková vzdálenost</t>
        </r>
      </text>
    </comment>
    <comment ref="C9" authorId="0">
      <text>
        <r>
          <rPr>
            <b/>
            <sz val="12"/>
            <rFont val="Tahoma"/>
            <family val="2"/>
          </rPr>
          <t>velikost předmětu</t>
        </r>
      </text>
    </comment>
    <comment ref="N7" authorId="0">
      <text>
        <r>
          <rPr>
            <b/>
            <sz val="12"/>
            <rFont val="Tahoma"/>
            <family val="2"/>
          </rPr>
          <t>obrazová vzdálenost</t>
        </r>
        <r>
          <rPr>
            <sz val="8"/>
            <rFont val="Tahoma"/>
            <family val="0"/>
          </rPr>
          <t xml:space="preserve">
</t>
        </r>
      </text>
    </comment>
    <comment ref="N8" authorId="0">
      <text>
        <r>
          <rPr>
            <b/>
            <sz val="12"/>
            <rFont val="Tahoma"/>
            <family val="2"/>
          </rPr>
          <t>velikost obrazu</t>
        </r>
        <r>
          <rPr>
            <sz val="8"/>
            <rFont val="Tahoma"/>
            <family val="0"/>
          </rPr>
          <t xml:space="preserve">
</t>
        </r>
      </text>
    </comment>
    <comment ref="N9" authorId="0">
      <text>
        <r>
          <rPr>
            <b/>
            <sz val="12"/>
            <rFont val="Tahoma"/>
            <family val="2"/>
          </rPr>
          <t xml:space="preserve">zvětšení </t>
        </r>
        <r>
          <rPr>
            <sz val="12"/>
            <rFont val="Tahoma"/>
            <family val="2"/>
          </rPr>
          <t>(příčné)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<sst xmlns="http://schemas.openxmlformats.org/spreadsheetml/2006/main" count="22" uniqueCount="18">
  <si>
    <t>y =</t>
  </si>
  <si>
    <t>a=</t>
  </si>
  <si>
    <t>y=</t>
  </si>
  <si>
    <t>rovnob:</t>
  </si>
  <si>
    <t>opt.střed</t>
  </si>
  <si>
    <t>a´=</t>
  </si>
  <si>
    <t>y´=</t>
  </si>
  <si>
    <t>f=</t>
  </si>
  <si>
    <t>fokus</t>
  </si>
  <si>
    <t>virtual</t>
  </si>
  <si>
    <t>a =</t>
  </si>
  <si>
    <t>j.</t>
  </si>
  <si>
    <t>f =</t>
  </si>
  <si>
    <t>a´ =</t>
  </si>
  <si>
    <t>y´ =</t>
  </si>
  <si>
    <t>Z  =</t>
  </si>
  <si>
    <t>a</t>
  </si>
  <si>
    <t>Obraz: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</si>
</sst>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10"/>
      <name val="Arial"/>
      <family val="0"/>
    </font>
    <font>
      <sz val="12"/>
      <name val="Arial"/>
      <family val="0"/>
    </font>
    <font>
      <b/>
      <sz val="18"/>
      <name val="Arial"/>
      <family val="2"/>
    </font>
    <font>
      <b/>
      <sz val="13.75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0"/>
      <name val="Wingdings 3"/>
      <family val="1"/>
    </font>
    <font>
      <sz val="18"/>
      <name val="Wingdings 3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color indexed="42"/>
      <name val="Arial"/>
      <family val="2"/>
    </font>
    <font>
      <b/>
      <sz val="16"/>
      <color indexed="42"/>
      <name val="Arial"/>
      <family val="2"/>
    </font>
    <font>
      <b/>
      <sz val="16"/>
      <color indexed="13"/>
      <name val="Arial"/>
      <family val="2"/>
    </font>
    <font>
      <b/>
      <sz val="20"/>
      <color indexed="13"/>
      <name val="Arial"/>
      <family val="2"/>
    </font>
    <font>
      <sz val="8"/>
      <name val="Tahoma"/>
      <family val="0"/>
    </font>
    <font>
      <b/>
      <sz val="12"/>
      <name val="Tahoma"/>
      <family val="2"/>
    </font>
    <font>
      <sz val="12"/>
      <name val="Tahoma"/>
      <family val="2"/>
    </font>
    <font>
      <sz val="10"/>
      <name val="Times New Roman"/>
      <family val="0"/>
    </font>
    <font>
      <b/>
      <sz val="10"/>
      <name val="Times New Roman"/>
      <family val="1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mediumGray">
        <fgColor indexed="57"/>
        <bgColor indexed="11"/>
      </patternFill>
    </fill>
    <fill>
      <patternFill patternType="solid">
        <fgColor indexed="22"/>
        <bgColor indexed="64"/>
      </patternFill>
    </fill>
    <fill>
      <patternFill patternType="mediumGray">
        <fgColor indexed="57"/>
        <bgColor indexed="42"/>
      </patternFill>
    </fill>
    <fill>
      <patternFill patternType="solid">
        <fgColor indexed="57"/>
        <bgColor indexed="64"/>
      </patternFill>
    </fill>
    <fill>
      <patternFill patternType="mediumGray">
        <fgColor indexed="57"/>
        <bgColor indexed="57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ck">
        <color indexed="52"/>
      </left>
      <right>
        <color indexed="63"/>
      </right>
      <top style="thick">
        <color indexed="52"/>
      </top>
      <bottom style="thick">
        <color indexed="52"/>
      </bottom>
    </border>
    <border>
      <left>
        <color indexed="63"/>
      </left>
      <right>
        <color indexed="63"/>
      </right>
      <top style="thick">
        <color indexed="52"/>
      </top>
      <bottom style="thick">
        <color indexed="52"/>
      </bottom>
    </border>
    <border>
      <left>
        <color indexed="63"/>
      </left>
      <right style="thick">
        <color indexed="52"/>
      </right>
      <top style="thick">
        <color indexed="52"/>
      </top>
      <bottom style="thick">
        <color indexed="5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4" borderId="0" xfId="0" applyFont="1" applyFill="1" applyAlignment="1">
      <alignment horizontal="right"/>
    </xf>
    <xf numFmtId="0" fontId="2" fillId="4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right" vertical="center"/>
    </xf>
    <xf numFmtId="0" fontId="11" fillId="5" borderId="0" xfId="0" applyFont="1" applyFill="1" applyAlignment="1">
      <alignment horizontal="right"/>
    </xf>
    <xf numFmtId="0" fontId="12" fillId="6" borderId="0" xfId="0" applyFont="1" applyFill="1" applyAlignment="1">
      <alignment/>
    </xf>
    <xf numFmtId="0" fontId="12" fillId="6" borderId="0" xfId="0" applyFont="1" applyFill="1" applyAlignment="1">
      <alignment horizontal="center"/>
    </xf>
    <xf numFmtId="0" fontId="13" fillId="6" borderId="0" xfId="0" applyFont="1" applyFill="1" applyAlignment="1">
      <alignment/>
    </xf>
    <xf numFmtId="0" fontId="14" fillId="5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7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12" fillId="6" borderId="0" xfId="0" applyFont="1" applyFill="1" applyAlignment="1">
      <alignment horizontal="center"/>
    </xf>
    <xf numFmtId="0" fontId="13" fillId="6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color rgb="FF339966"/>
      </font>
      <border/>
    </dxf>
    <dxf>
      <font>
        <color rgb="FF339966"/>
      </font>
      <fill>
        <patternFill>
          <bgColor rgb="FF3399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475"/>
          <c:y val="0"/>
          <c:w val="0.98975"/>
          <c:h val="1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List2!$D$1:$D$2</c:f>
              <c:numCach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List2!$C$1:$C$2</c:f>
              <c:numCache>
                <c:ptCount val="2"/>
                <c:pt idx="0">
                  <c:v>0</c:v>
                </c:pt>
                <c:pt idx="1">
                  <c:v>3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List2!$D$2</c:f>
              <c:numCache>
                <c:ptCount val="1"/>
                <c:pt idx="0">
                  <c:v>-4</c:v>
                </c:pt>
              </c:numCache>
            </c:numRef>
          </c:xVal>
          <c:yVal>
            <c:numRef>
              <c:f>List2!$C$2</c:f>
              <c:numCache>
                <c:ptCount val="1"/>
                <c:pt idx="0">
                  <c:v>3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List2!$C$4:$C$5</c:f>
              <c:numCache>
                <c:ptCount val="2"/>
                <c:pt idx="0">
                  <c:v>-4</c:v>
                </c:pt>
                <c:pt idx="1">
                  <c:v>0</c:v>
                </c:pt>
              </c:numCache>
            </c:numRef>
          </c:xVal>
          <c:yVal>
            <c:numRef>
              <c:f>List2!$D$4:$D$5</c:f>
              <c:numCach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1"/>
        </c:ser>
        <c:ser>
          <c:idx val="6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List2!$H$15</c:f>
              <c:numCache>
                <c:ptCount val="1"/>
                <c:pt idx="0">
                  <c:v>12</c:v>
                </c:pt>
              </c:numCache>
            </c:numRef>
          </c:xVal>
          <c:yVal>
            <c:numRef>
              <c:f>List2!$G$16</c:f>
              <c:numCache>
                <c:ptCount val="1"/>
                <c:pt idx="0">
                  <c:v>-9</c:v>
                </c:pt>
              </c:numCache>
            </c:numRef>
          </c:yVal>
          <c:smooth val="1"/>
        </c:ser>
        <c:ser>
          <c:idx val="7"/>
          <c:order val="4"/>
          <c:tx>
            <c:v>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List2!$C$3</c:f>
              <c:numCache>
                <c:ptCount val="1"/>
                <c:pt idx="0">
                  <c:v>-3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8"/>
          <c:order val="5"/>
          <c:tx>
            <c:v>F´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List2!$B$3</c:f>
              <c:numCache>
                <c:ptCount val="1"/>
                <c:pt idx="0">
                  <c:v>3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9"/>
          <c:order val="6"/>
          <c:spPr>
            <a:ln w="3175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List2!$H$7:$H$8</c:f>
              <c:numCache>
                <c:ptCount val="2"/>
                <c:pt idx="0">
                  <c:v>12</c:v>
                </c:pt>
                <c:pt idx="1">
                  <c:v>-4</c:v>
                </c:pt>
              </c:numCache>
            </c:numRef>
          </c:xVal>
          <c:yVal>
            <c:numRef>
              <c:f>List2!$I$7:$I$8</c:f>
              <c:numCache>
                <c:ptCount val="2"/>
                <c:pt idx="0">
                  <c:v>-9</c:v>
                </c:pt>
                <c:pt idx="1">
                  <c:v>3</c:v>
                </c:pt>
              </c:numCache>
            </c:numRef>
          </c:yVal>
          <c:smooth val="1"/>
        </c:ser>
        <c:ser>
          <c:idx val="3"/>
          <c:order val="7"/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List2!$C$7:$C$8</c:f>
              <c:numCache>
                <c:ptCount val="2"/>
                <c:pt idx="0">
                  <c:v>-4</c:v>
                </c:pt>
                <c:pt idx="1">
                  <c:v>15</c:v>
                </c:pt>
              </c:numCache>
            </c:numRef>
          </c:xVal>
          <c:yVal>
            <c:numRef>
              <c:f>List2!$D$7:$D$8</c:f>
              <c:numCache>
                <c:ptCount val="2"/>
                <c:pt idx="0">
                  <c:v>3</c:v>
                </c:pt>
                <c:pt idx="1">
                  <c:v>-11.25</c:v>
                </c:pt>
              </c:numCache>
            </c:numRef>
          </c:yVal>
          <c:smooth val="1"/>
        </c:ser>
        <c:ser>
          <c:idx val="10"/>
          <c:order val="8"/>
          <c:spPr>
            <a:ln w="127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List2!$H$9:$H$11</c:f>
              <c:numCache>
                <c:ptCount val="3"/>
                <c:pt idx="0">
                  <c:v>12</c:v>
                </c:pt>
                <c:pt idx="1">
                  <c:v>12</c:v>
                </c:pt>
                <c:pt idx="2">
                  <c:v>0</c:v>
                </c:pt>
              </c:numCache>
            </c:numRef>
          </c:xVal>
          <c:yVal>
            <c:numRef>
              <c:f>List2!$I$9:$I$11</c:f>
              <c:numCache>
                <c:ptCount val="3"/>
                <c:pt idx="0">
                  <c:v>-9</c:v>
                </c:pt>
                <c:pt idx="1">
                  <c:v>-9</c:v>
                </c:pt>
                <c:pt idx="2">
                  <c:v>3</c:v>
                </c:pt>
              </c:numCache>
            </c:numRef>
          </c:yVal>
          <c:smooth val="1"/>
        </c:ser>
        <c:ser>
          <c:idx val="5"/>
          <c:order val="9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List2!$H$4:$H$6</c:f>
              <c:numCache>
                <c:ptCount val="3"/>
                <c:pt idx="0">
                  <c:v>0</c:v>
                </c:pt>
                <c:pt idx="1">
                  <c:v>15</c:v>
                </c:pt>
              </c:numCache>
            </c:numRef>
          </c:xVal>
          <c:yVal>
            <c:numRef>
              <c:f>List2!$I$4:$I$6</c:f>
              <c:numCache>
                <c:ptCount val="3"/>
                <c:pt idx="0">
                  <c:v>3</c:v>
                </c:pt>
                <c:pt idx="1">
                  <c:v>-12</c:v>
                </c:pt>
              </c:numCache>
            </c:numRef>
          </c:yVal>
          <c:smooth val="1"/>
        </c:ser>
        <c:ser>
          <c:idx val="11"/>
          <c:order val="10"/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List2!$M$1:$M$2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List2!$L$1:$L$2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4"/>
          <c:order val="1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List2!$K$1:$K$2</c:f>
              <c:numCach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xVal>
          <c:yVal>
            <c:numRef>
              <c:f>List2!$J$1:$J$2</c:f>
              <c:numCache>
                <c:ptCount val="2"/>
                <c:pt idx="0">
                  <c:v>0</c:v>
                </c:pt>
                <c:pt idx="1">
                  <c:v>-9</c:v>
                </c:pt>
              </c:numCache>
            </c:numRef>
          </c:yVal>
          <c:smooth val="1"/>
        </c:ser>
        <c:axId val="38923106"/>
        <c:axId val="14763635"/>
      </c:scatterChart>
      <c:valAx>
        <c:axId val="38923106"/>
        <c:scaling>
          <c:orientation val="minMax"/>
          <c:max val="15"/>
          <c:min val="-15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in"/>
        <c:tickLblPos val="none"/>
        <c:spPr>
          <a:ln w="12700">
            <a:solidFill/>
          </a:ln>
        </c:spPr>
        <c:crossAx val="14763635"/>
        <c:crosses val="autoZero"/>
        <c:crossBetween val="midCat"/>
        <c:dispUnits/>
        <c:majorUnit val="5"/>
        <c:minorUnit val="1"/>
      </c:valAx>
      <c:valAx>
        <c:axId val="14763635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375" b="1" i="0" u="none" baseline="0">
                <a:latin typeface="Arial"/>
                <a:ea typeface="Arial"/>
                <a:cs typeface="Arial"/>
              </a:defRPr>
            </a:pPr>
          </a:p>
        </c:txPr>
        <c:crossAx val="38923106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808080"/>
        </a:gs>
        <a:gs pos="50000">
          <a:srgbClr val="C0C0C0"/>
        </a:gs>
        <a:gs pos="100000">
          <a:srgbClr val="808080"/>
        </a:gs>
      </a:gsLst>
      <a:lin ang="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.png" /><Relationship Id="rId5" Type="http://schemas.openxmlformats.org/officeDocument/2006/relationships/hyperlink" Target="http://www.eucitel.cz/" TargetMode="External" /><Relationship Id="rId6" Type="http://schemas.openxmlformats.org/officeDocument/2006/relationships/hyperlink" Target="http://www.eucitel.cz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180975</xdr:colOff>
      <xdr:row>9</xdr:row>
      <xdr:rowOff>276225</xdr:rowOff>
    </xdr:from>
    <xdr:to>
      <xdr:col>19</xdr:col>
      <xdr:colOff>276225</xdr:colOff>
      <xdr:row>33</xdr:row>
      <xdr:rowOff>76200</xdr:rowOff>
    </xdr:to>
    <xdr:graphicFrame>
      <xdr:nvGraphicFramePr>
        <xdr:cNvPr id="1" name="Chart 1"/>
        <xdr:cNvGraphicFramePr/>
      </xdr:nvGraphicFramePr>
      <xdr:xfrm>
        <a:off x="180975" y="1809750"/>
        <a:ext cx="93535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419100</xdr:colOff>
      <xdr:row>1</xdr:row>
      <xdr:rowOff>9525</xdr:rowOff>
    </xdr:from>
    <xdr:ext cx="4610100" cy="409575"/>
    <xdr:sp>
      <xdr:nvSpPr>
        <xdr:cNvPr id="2" name="TextBox 12"/>
        <xdr:cNvSpPr txBox="1">
          <a:spLocks noChangeArrowheads="1"/>
        </xdr:cNvSpPr>
      </xdr:nvSpPr>
      <xdr:spPr>
        <a:xfrm>
          <a:off x="3771900" y="104775"/>
          <a:ext cx="4610100" cy="40957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ZOBRAZENÍ TENKOU ČOČKOU</a:t>
          </a:r>
        </a:p>
      </xdr:txBody>
    </xdr:sp>
    <xdr:clientData/>
  </xdr:oneCellAnchor>
  <xdr:twoCellAnchor editAs="oneCell">
    <xdr:from>
      <xdr:col>2</xdr:col>
      <xdr:colOff>514350</xdr:colOff>
      <xdr:row>3</xdr:row>
      <xdr:rowOff>0</xdr:rowOff>
    </xdr:from>
    <xdr:to>
      <xdr:col>4</xdr:col>
      <xdr:colOff>38100</xdr:colOff>
      <xdr:row>5</xdr:row>
      <xdr:rowOff>47625</xdr:rowOff>
    </xdr:to>
    <xdr:pic>
      <xdr:nvPicPr>
        <xdr:cNvPr id="3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342900"/>
          <a:ext cx="657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7</xdr:row>
      <xdr:rowOff>257175</xdr:rowOff>
    </xdr:from>
    <xdr:to>
      <xdr:col>2</xdr:col>
      <xdr:colOff>28575</xdr:colOff>
      <xdr:row>9</xdr:row>
      <xdr:rowOff>57150</xdr:rowOff>
    </xdr:to>
    <xdr:pic>
      <xdr:nvPicPr>
        <xdr:cNvPr id="4" name="Spi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1171575"/>
          <a:ext cx="209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6</xdr:row>
      <xdr:rowOff>19050</xdr:rowOff>
    </xdr:from>
    <xdr:to>
      <xdr:col>9</xdr:col>
      <xdr:colOff>28575</xdr:colOff>
      <xdr:row>6</xdr:row>
      <xdr:rowOff>219075</xdr:rowOff>
    </xdr:to>
    <xdr:pic>
      <xdr:nvPicPr>
        <xdr:cNvPr id="5" name="Spin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638175"/>
          <a:ext cx="657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152400</xdr:colOff>
      <xdr:row>9</xdr:row>
      <xdr:rowOff>219075</xdr:rowOff>
    </xdr:from>
    <xdr:to>
      <xdr:col>10</xdr:col>
      <xdr:colOff>152400</xdr:colOff>
      <xdr:row>34</xdr:row>
      <xdr:rowOff>123825</xdr:rowOff>
    </xdr:to>
    <xdr:sp>
      <xdr:nvSpPr>
        <xdr:cNvPr id="6" name="Line 20"/>
        <xdr:cNvSpPr>
          <a:spLocks/>
        </xdr:cNvSpPr>
      </xdr:nvSpPr>
      <xdr:spPr>
        <a:xfrm>
          <a:off x="4867275" y="1752600"/>
          <a:ext cx="0" cy="40386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21</xdr:row>
      <xdr:rowOff>66675</xdr:rowOff>
    </xdr:from>
    <xdr:to>
      <xdr:col>10</xdr:col>
      <xdr:colOff>200025</xdr:colOff>
      <xdr:row>23</xdr:row>
      <xdr:rowOff>85725</xdr:rowOff>
    </xdr:to>
    <xdr:grpSp>
      <xdr:nvGrpSpPr>
        <xdr:cNvPr id="7" name="Group 23"/>
        <xdr:cNvGrpSpPr>
          <a:grpSpLocks/>
        </xdr:cNvGrpSpPr>
      </xdr:nvGrpSpPr>
      <xdr:grpSpPr>
        <a:xfrm>
          <a:off x="4629150" y="3705225"/>
          <a:ext cx="285750" cy="342900"/>
          <a:chOff x="487" y="389"/>
          <a:chExt cx="30" cy="36"/>
        </a:xfrm>
        <a:solidFill>
          <a:srgbClr val="FFFFFF"/>
        </a:solidFill>
      </xdr:grpSpPr>
      <xdr:sp>
        <xdr:nvSpPr>
          <xdr:cNvPr id="8" name="AutoShape 21"/>
          <xdr:cNvSpPr>
            <a:spLocks/>
          </xdr:cNvSpPr>
        </xdr:nvSpPr>
        <xdr:spPr>
          <a:xfrm>
            <a:off x="508" y="389"/>
            <a:ext cx="9" cy="9"/>
          </a:xfrm>
          <a:prstGeom prst="diamon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Box 22"/>
          <xdr:cNvSpPr txBox="1">
            <a:spLocks noChangeArrowheads="1"/>
          </xdr:cNvSpPr>
        </xdr:nvSpPr>
        <xdr:spPr>
          <a:xfrm>
            <a:off x="487" y="394"/>
            <a:ext cx="26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</a:t>
            </a:r>
          </a:p>
        </xdr:txBody>
      </xdr:sp>
    </xdr:grpSp>
    <xdr:clientData/>
  </xdr:twoCellAnchor>
  <xdr:twoCellAnchor>
    <xdr:from>
      <xdr:col>0</xdr:col>
      <xdr:colOff>285750</xdr:colOff>
      <xdr:row>32</xdr:row>
      <xdr:rowOff>57150</xdr:rowOff>
    </xdr:from>
    <xdr:to>
      <xdr:col>19</xdr:col>
      <xdr:colOff>209550</xdr:colOff>
      <xdr:row>34</xdr:row>
      <xdr:rowOff>9525</xdr:rowOff>
    </xdr:to>
    <xdr:grpSp>
      <xdr:nvGrpSpPr>
        <xdr:cNvPr id="10" name="Group 33"/>
        <xdr:cNvGrpSpPr>
          <a:grpSpLocks/>
        </xdr:cNvGrpSpPr>
      </xdr:nvGrpSpPr>
      <xdr:grpSpPr>
        <a:xfrm>
          <a:off x="285750" y="5476875"/>
          <a:ext cx="9182100" cy="200025"/>
          <a:chOff x="30" y="575"/>
          <a:chExt cx="964" cy="21"/>
        </a:xfrm>
        <a:solidFill>
          <a:srgbClr val="FFFFFF"/>
        </a:solidFill>
      </xdr:grpSpPr>
      <xdr:sp>
        <xdr:nvSpPr>
          <xdr:cNvPr id="11" name="TextBox 31"/>
          <xdr:cNvSpPr txBox="1">
            <a:spLocks noChangeArrowheads="1"/>
          </xdr:cNvSpPr>
        </xdr:nvSpPr>
        <xdr:spPr>
          <a:xfrm>
            <a:off x="30" y="575"/>
            <a:ext cx="6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Times New Roman"/>
                <a:ea typeface="Times New Roman"/>
                <a:cs typeface="Times New Roman"/>
              </a:rPr>
              <a:t>Verze: </a:t>
            </a: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1. 0</a:t>
            </a:r>
          </a:p>
        </xdr:txBody>
      </xdr:sp>
      <xdr:sp>
        <xdr:nvSpPr>
          <xdr:cNvPr id="12" name="TextBox 32"/>
          <xdr:cNvSpPr txBox="1">
            <a:spLocks noChangeArrowheads="1"/>
          </xdr:cNvSpPr>
        </xdr:nvSpPr>
        <xdr:spPr>
          <a:xfrm>
            <a:off x="831" y="575"/>
            <a:ext cx="16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Times New Roman"/>
                <a:ea typeface="Times New Roman"/>
                <a:cs typeface="Times New Roman"/>
              </a:rPr>
              <a:t>Autor: </a:t>
            </a: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RNDr. Jiří Kocourek</a:t>
            </a:r>
          </a:p>
        </xdr:txBody>
      </xdr:sp>
    </xdr:grpSp>
    <xdr:clientData/>
  </xdr:twoCellAnchor>
  <xdr:twoCellAnchor editAs="oneCell">
    <xdr:from>
      <xdr:col>18</xdr:col>
      <xdr:colOff>171450</xdr:colOff>
      <xdr:row>9</xdr:row>
      <xdr:rowOff>314325</xdr:rowOff>
    </xdr:from>
    <xdr:to>
      <xdr:col>19</xdr:col>
      <xdr:colOff>209550</xdr:colOff>
      <xdr:row>11</xdr:row>
      <xdr:rowOff>142875</xdr:rowOff>
    </xdr:to>
    <xdr:pic>
      <xdr:nvPicPr>
        <xdr:cNvPr id="13" name="Picture 34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0150" y="1847850"/>
          <a:ext cx="647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U47"/>
  <sheetViews>
    <sheetView showRowColHeaders="0" tabSelected="1" workbookViewId="0" topLeftCell="A1">
      <selection activeCell="A1" sqref="A1"/>
    </sheetView>
  </sheetViews>
  <sheetFormatPr defaultColWidth="9.140625" defaultRowHeight="12.75"/>
  <cols>
    <col min="2" max="2" width="8.00390625" style="0" customWidth="1"/>
    <col min="3" max="3" width="8.28125" style="0" customWidth="1"/>
    <col min="4" max="4" width="8.7109375" style="0" customWidth="1"/>
    <col min="5" max="5" width="2.8515625" style="0" customWidth="1"/>
    <col min="6" max="6" width="8.8515625" style="0" customWidth="1"/>
    <col min="7" max="7" width="4.421875" style="0" customWidth="1"/>
    <col min="8" max="8" width="6.421875" style="0" customWidth="1"/>
    <col min="9" max="9" width="9.57421875" style="0" customWidth="1"/>
    <col min="10" max="10" width="4.421875" style="0" customWidth="1"/>
    <col min="11" max="11" width="4.8515625" style="0" customWidth="1"/>
    <col min="12" max="12" width="2.7109375" style="0" customWidth="1"/>
    <col min="15" max="15" width="11.57421875" style="0" customWidth="1"/>
    <col min="16" max="16" width="3.28125" style="0" customWidth="1"/>
  </cols>
  <sheetData>
    <row r="1" spans="1:21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9.7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9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3.25" customHeight="1">
      <c r="A7" s="1"/>
      <c r="B7" s="1"/>
      <c r="C7" s="7" t="s">
        <v>10</v>
      </c>
      <c r="D7" s="16">
        <v>4</v>
      </c>
      <c r="E7" s="8" t="s">
        <v>11</v>
      </c>
      <c r="F7" s="1"/>
      <c r="G7" s="1"/>
      <c r="H7" s="1"/>
      <c r="I7" s="1"/>
      <c r="J7" s="1"/>
      <c r="K7" s="1"/>
      <c r="L7" s="1"/>
      <c r="M7" s="1"/>
      <c r="N7" s="15" t="s">
        <v>13</v>
      </c>
      <c r="O7" s="11">
        <f>IF(ISERR(List2!I1),"n.def.",List2!I1)</f>
        <v>12</v>
      </c>
      <c r="P7" s="11" t="s">
        <v>11</v>
      </c>
      <c r="Q7" s="1"/>
      <c r="R7" s="1"/>
      <c r="S7" s="1"/>
      <c r="T7" s="1"/>
      <c r="U7" s="1"/>
    </row>
    <row r="8" spans="1:21" ht="24" customHeight="1" thickBot="1">
      <c r="A8" s="1"/>
      <c r="B8" s="1"/>
      <c r="C8" s="1"/>
      <c r="D8" s="1"/>
      <c r="E8" s="1"/>
      <c r="F8" s="1"/>
      <c r="G8" s="6"/>
      <c r="H8" s="7" t="s">
        <v>12</v>
      </c>
      <c r="I8" s="16">
        <v>3</v>
      </c>
      <c r="J8" s="7" t="s">
        <v>11</v>
      </c>
      <c r="K8" s="1"/>
      <c r="L8" s="1"/>
      <c r="M8" s="1"/>
      <c r="N8" s="15" t="s">
        <v>14</v>
      </c>
      <c r="O8" s="11">
        <f>IF(ISERR(List2!H2),"n.def.",List2!H2)</f>
        <v>-9</v>
      </c>
      <c r="P8" s="11" t="s">
        <v>11</v>
      </c>
      <c r="Q8" s="1"/>
      <c r="R8" s="1"/>
      <c r="S8" s="1"/>
      <c r="T8" s="1"/>
      <c r="U8" s="1"/>
    </row>
    <row r="9" spans="1:21" ht="24.75" customHeight="1" thickBot="1" thickTop="1">
      <c r="A9" s="2"/>
      <c r="B9" s="1"/>
      <c r="C9" s="7" t="s">
        <v>0</v>
      </c>
      <c r="D9" s="16">
        <v>3</v>
      </c>
      <c r="E9" s="8" t="s">
        <v>11</v>
      </c>
      <c r="F9" s="1"/>
      <c r="G9" s="1"/>
      <c r="H9" s="17" t="str">
        <f>IF(I8&gt;0,"spojka","rozptylka")</f>
        <v>spojka</v>
      </c>
      <c r="I9" s="18"/>
      <c r="J9" s="19"/>
      <c r="K9" s="1"/>
      <c r="L9" s="1"/>
      <c r="M9" s="9"/>
      <c r="N9" s="15" t="s">
        <v>15</v>
      </c>
      <c r="O9" s="11">
        <f>IF(ISERR(List2!I1),"n.def.",List1!O8/List1!D9)</f>
        <v>-3</v>
      </c>
      <c r="P9" s="1"/>
      <c r="Q9" s="1"/>
      <c r="R9" s="1"/>
      <c r="S9" s="1"/>
      <c r="T9" s="1"/>
      <c r="U9" s="1"/>
    </row>
    <row r="10" spans="1:21" ht="25.5" customHeigh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0" t="str">
        <f>IF($I$8&lt;0,"q","p")</f>
        <v>p</v>
      </c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6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20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0" t="str">
        <f>IF($I$8&lt;0,"p","q")</f>
        <v>q</v>
      </c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20.25">
      <c r="A36" s="1"/>
      <c r="B36" s="12" t="str">
        <f>IF(D7&gt;2*I8,"2f",IF(D7&lt;I8,"0","f"))</f>
        <v>f</v>
      </c>
      <c r="C36" s="12" t="str">
        <f>IF(D7=I8,"=","&lt;")</f>
        <v>&lt;</v>
      </c>
      <c r="D36" s="14" t="s">
        <v>16</v>
      </c>
      <c r="E36" s="13" t="str">
        <f>IF(D7=2*I8,"=","&lt;")</f>
        <v>&lt;</v>
      </c>
      <c r="F36" s="13" t="str">
        <f>IF(D7&lt;I8,"f","2f")</f>
        <v>2f</v>
      </c>
      <c r="G36" s="1"/>
      <c r="H36" s="21" t="s">
        <v>17</v>
      </c>
      <c r="I36" s="21"/>
      <c r="J36" s="20" t="str">
        <f>IF(ABS(O8)&gt;ABS(D9),"zvětšený",IF(ABS(O8)=ABS(D9),"stejně velký","zmenšený"))</f>
        <v>zvětšený</v>
      </c>
      <c r="K36" s="20"/>
      <c r="L36" s="20"/>
      <c r="M36" s="20"/>
      <c r="N36" s="20" t="str">
        <f>IF(O8*D9&lt;0,"převrácený","vzpřímený")</f>
        <v>převrácený</v>
      </c>
      <c r="O36" s="20"/>
      <c r="P36" s="12"/>
      <c r="Q36" s="20" t="str">
        <f>IF(O7&gt;0,"skutečný","neskutečný")</f>
        <v>skutečný</v>
      </c>
      <c r="R36" s="20"/>
      <c r="S36" s="1"/>
      <c r="T36" s="1"/>
      <c r="U36" s="1"/>
    </row>
    <row r="37" spans="1:2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</sheetData>
  <mergeCells count="5">
    <mergeCell ref="H9:J9"/>
    <mergeCell ref="J36:M36"/>
    <mergeCell ref="N36:O36"/>
    <mergeCell ref="Q36:R36"/>
    <mergeCell ref="H36:I36"/>
  </mergeCells>
  <conditionalFormatting sqref="P7:P8">
    <cfRule type="expression" priority="1" dxfId="0" stopIfTrue="1">
      <formula>$O$7="n.def."</formula>
    </cfRule>
  </conditionalFormatting>
  <conditionalFormatting sqref="E36:F36">
    <cfRule type="expression" priority="2" dxfId="0" stopIfTrue="1">
      <formula>$D$7&gt;2*$I$8</formula>
    </cfRule>
    <cfRule type="expression" priority="3" dxfId="0" stopIfTrue="1">
      <formula>$D$7=$I$8</formula>
    </cfRule>
  </conditionalFormatting>
  <conditionalFormatting sqref="J36:O36 Q36:R36">
    <cfRule type="expression" priority="4" dxfId="0" stopIfTrue="1">
      <formula>$D$7=$I$8</formula>
    </cfRule>
  </conditionalFormatting>
  <conditionalFormatting sqref="B36:C36">
    <cfRule type="expression" priority="5" dxfId="0" stopIfTrue="1">
      <formula>$D$7=2*$I$8</formula>
    </cfRule>
    <cfRule type="expression" priority="6" dxfId="1" stopIfTrue="1">
      <formula>$I$8&lt;0</formula>
    </cfRule>
  </conditionalFormatting>
  <conditionalFormatting sqref="D36">
    <cfRule type="expression" priority="7" dxfId="1" stopIfTrue="1">
      <formula>$I$8&lt;0</formula>
    </cfRule>
  </conditionalFormatting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M16"/>
  <sheetViews>
    <sheetView workbookViewId="0" topLeftCell="A1">
      <selection activeCell="G10" sqref="G10"/>
    </sheetView>
  </sheetViews>
  <sheetFormatPr defaultColWidth="9.140625" defaultRowHeight="12.75"/>
  <cols>
    <col min="7" max="7" width="8.8515625" style="0" customWidth="1"/>
  </cols>
  <sheetData>
    <row r="1" spans="1:13" ht="12.75">
      <c r="A1" s="5" t="s">
        <v>1</v>
      </c>
      <c r="B1" s="3">
        <f>List1!$D$7</f>
        <v>4</v>
      </c>
      <c r="C1">
        <v>0</v>
      </c>
      <c r="D1" s="4">
        <f>-List1!D7</f>
        <v>-4</v>
      </c>
      <c r="G1" s="5" t="s">
        <v>5</v>
      </c>
      <c r="H1">
        <v>0</v>
      </c>
      <c r="I1" s="3">
        <f>B3*B1/(B1-B3)</f>
        <v>12</v>
      </c>
      <c r="J1">
        <v>0</v>
      </c>
      <c r="K1">
        <f>IF($I$1&lt;0,0,I1)</f>
        <v>12</v>
      </c>
      <c r="L1">
        <v>0</v>
      </c>
      <c r="M1">
        <f>IF($I$1&gt;=0,0,I1)</f>
        <v>0</v>
      </c>
    </row>
    <row r="2" spans="1:13" ht="12.75">
      <c r="A2" s="5" t="s">
        <v>2</v>
      </c>
      <c r="B2">
        <f>List1!$D$9</f>
        <v>3</v>
      </c>
      <c r="C2" s="3">
        <f>List1!D9</f>
        <v>3</v>
      </c>
      <c r="D2">
        <f>D1</f>
        <v>-4</v>
      </c>
      <c r="G2" s="5" t="s">
        <v>6</v>
      </c>
      <c r="H2" s="3">
        <f>-B2*I1/B1</f>
        <v>-9</v>
      </c>
      <c r="I2">
        <f>I1</f>
        <v>12</v>
      </c>
      <c r="J2">
        <f>IF($I$1&lt;0,0,H2)</f>
        <v>-9</v>
      </c>
      <c r="K2">
        <f>IF($I$1&lt;0,0,I2)</f>
        <v>12</v>
      </c>
      <c r="L2">
        <f>IF($I$1&gt;=0,0,H2)</f>
        <v>0</v>
      </c>
      <c r="M2">
        <f>IF($I$1&gt;=0,0,I2)</f>
        <v>0</v>
      </c>
    </row>
    <row r="3" spans="1:3" ht="12.75">
      <c r="A3" s="5" t="s">
        <v>7</v>
      </c>
      <c r="B3" s="3">
        <f>List1!I8</f>
        <v>3</v>
      </c>
      <c r="C3">
        <f>-B3</f>
        <v>-3</v>
      </c>
    </row>
    <row r="4" spans="1:9" ht="12.75">
      <c r="A4" t="s">
        <v>3</v>
      </c>
      <c r="C4">
        <f>D1</f>
        <v>-4</v>
      </c>
      <c r="D4">
        <f>C2</f>
        <v>3</v>
      </c>
      <c r="G4" t="s">
        <v>8</v>
      </c>
      <c r="H4">
        <v>0</v>
      </c>
      <c r="I4">
        <f>C2</f>
        <v>3</v>
      </c>
    </row>
    <row r="5" spans="3:9" ht="12.75">
      <c r="C5">
        <v>0</v>
      </c>
      <c r="D5">
        <f>C2</f>
        <v>3</v>
      </c>
      <c r="H5">
        <v>15</v>
      </c>
      <c r="I5">
        <f>(B3-15)*C2/B3</f>
        <v>-12</v>
      </c>
    </row>
    <row r="6" ht="12.75"/>
    <row r="7" spans="1:9" ht="12.75">
      <c r="A7" t="s">
        <v>4</v>
      </c>
      <c r="C7">
        <f>C4</f>
        <v>-4</v>
      </c>
      <c r="D7">
        <f>D4</f>
        <v>3</v>
      </c>
      <c r="G7" t="s">
        <v>9</v>
      </c>
      <c r="H7">
        <f>I1</f>
        <v>12</v>
      </c>
      <c r="I7">
        <f>H2</f>
        <v>-9</v>
      </c>
    </row>
    <row r="8" spans="3:9" ht="12.75">
      <c r="C8">
        <v>15</v>
      </c>
      <c r="D8">
        <f>-15*C2/B1</f>
        <v>-11.25</v>
      </c>
      <c r="H8">
        <f>D1</f>
        <v>-4</v>
      </c>
      <c r="I8">
        <f>C2</f>
        <v>3</v>
      </c>
    </row>
    <row r="9" spans="8:9" ht="12.75">
      <c r="H9">
        <f>IF(B3&gt;0,H10,B3)</f>
        <v>12</v>
      </c>
      <c r="I9">
        <f>IF(B3&gt;0,I10,0)</f>
        <v>-9</v>
      </c>
    </row>
    <row r="10" spans="8:9" ht="12.75">
      <c r="H10">
        <f>H7</f>
        <v>12</v>
      </c>
      <c r="I10">
        <f>I7</f>
        <v>-9</v>
      </c>
    </row>
    <row r="11" spans="8:9" ht="12.75">
      <c r="H11">
        <v>0</v>
      </c>
      <c r="I11">
        <f>C2</f>
        <v>3</v>
      </c>
    </row>
    <row r="15" ht="12.75">
      <c r="H15">
        <f>IF(ISERR($I$1),25,I1)</f>
        <v>12</v>
      </c>
    </row>
    <row r="16" ht="12.75">
      <c r="G16">
        <f>IF(ISERR($I$1),25,H2)</f>
        <v>-9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Kocourek</dc:creator>
  <cp:keywords/>
  <dc:description/>
  <cp:lastModifiedBy>Jiří Kocourek</cp:lastModifiedBy>
  <dcterms:created xsi:type="dcterms:W3CDTF">2005-01-30T10:54:13Z</dcterms:created>
  <dcterms:modified xsi:type="dcterms:W3CDTF">2007-04-02T19:39:39Z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